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<sst xmlns="http://schemas.openxmlformats.org/spreadsheetml/2006/main" count="58" uniqueCount="31">
  <si>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</si>
  <si>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</si>
  <si>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</si>
  <si>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</si>
  <si>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</si>
  <si>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</si>
  <si>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</si>
  <si>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</si>
  <si>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</si>
  <si>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</si>
  <si>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</si>
  <si>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</si>
  <si>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</si>
  <si>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</si>
  <si>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</si>
  <si>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</si>
  <si>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</si>
  <si>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</si>
  <si>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</si>
  <si>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</si>
  <si>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</si>
  <si>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</si>
  <si>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</si>
  <si>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</si>
  <si>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</si>
  <si>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</si>
  <si>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Лот 1 Территориальный округ Октябрьский</t>
  </si>
  <si>
    <t>Гагарина, 8</t>
  </si>
  <si>
    <t>Логинова, 33</t>
  </si>
  <si>
    <t>1369,6</t>
  </si>
  <si>
    <t>2247,1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</si>
</sst>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2" zoomScaleNormal="82" zoomScaleSheetLayoutView="100" zoomScalePageLayoutView="34" workbookViewId="0" topLeftCell="A4">
      <selection activeCell="I30" sqref="I30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6" width="12.75390625" style="1" customWidth="1"/>
    <col min="7" max="16384" width="9.125" style="1" customWidth="1"/>
  </cols>
  <sheetData>
    <row r="1" spans="2:6" s="5" customFormat="1" ht="27" customHeight="1">
      <c r="B1" s="6"/>
      <c r="C1" s="36" t="s">
        <v>22</v>
      </c>
      <c r="D1" s="36"/>
      <c r="E1" s="36"/>
      <c r="F1" s="36"/>
    </row>
    <row r="2" spans="2:6" s="5" customFormat="1" ht="41.25" customHeight="1">
      <c r="B2" s="7"/>
      <c r="C2" s="36" t="s">
        <v>23</v>
      </c>
      <c r="D2" s="36"/>
      <c r="E2" s="36"/>
      <c r="F2" s="36"/>
    </row>
    <row r="3" spans="1:2" s="8" customFormat="1" ht="63" customHeight="1">
      <c r="A3" s="37" t="s">
        <v>20</v>
      </c>
      <c r="B3" s="37"/>
    </row>
    <row r="4" spans="1:2" s="5" customFormat="1" ht="18.75" customHeight="1">
      <c r="A4" s="38" t="s">
        <v>26</v>
      </c>
      <c r="B4" s="38"/>
    </row>
    <row r="5" spans="1:4" s="9" customFormat="1" ht="39" customHeight="1">
      <c r="A5" s="49" t="s">
        <v>7</v>
      </c>
      <c r="B5" s="47" t="s">
        <v>8</v>
      </c>
      <c r="C5" s="51" t="s">
        <v>27</v>
      </c>
      <c r="D5" s="51" t="s">
        <v>28</v>
      </c>
    </row>
    <row r="6" spans="1:4" s="9" customFormat="1" ht="27" customHeight="1">
      <c r="A6" s="50"/>
      <c r="B6" s="48"/>
      <c r="C6" s="51"/>
      <c r="D6" s="51"/>
    </row>
    <row r="7" spans="1:4" s="5" customFormat="1" ht="18.75" customHeight="1">
      <c r="A7" s="10"/>
      <c r="B7" s="10" t="s">
        <v>9</v>
      </c>
      <c r="C7" s="30">
        <v>5351.3</v>
      </c>
      <c r="D7" s="30">
        <v>3922.3</v>
      </c>
    </row>
    <row r="8" spans="1:4" s="5" customFormat="1" ht="18.75" customHeight="1" thickBot="1">
      <c r="A8" s="10"/>
      <c r="B8" s="10" t="s">
        <v>10</v>
      </c>
      <c r="C8" s="30">
        <v>5351.3</v>
      </c>
      <c r="D8" s="30">
        <v>3922.3</v>
      </c>
    </row>
    <row r="9" spans="1:4" s="5" customFormat="1" ht="18.75" customHeight="1" thickTop="1">
      <c r="A9" s="39" t="s">
        <v>6</v>
      </c>
      <c r="B9" s="18" t="s">
        <v>3</v>
      </c>
      <c r="C9" s="11">
        <f>C8*45%/100</f>
        <v>24.08085</v>
      </c>
      <c r="D9" s="11">
        <f>D8*45%/100</f>
        <v>17.65035</v>
      </c>
    </row>
    <row r="10" spans="1:4" s="8" customFormat="1" ht="18.75" customHeight="1">
      <c r="A10" s="40"/>
      <c r="B10" s="19" t="s">
        <v>13</v>
      </c>
      <c r="C10" s="12">
        <f>1007.68*C9</f>
        <v>24265.790928000002</v>
      </c>
      <c r="D10" s="12">
        <f>1007.68*D9</f>
        <v>17785.904688</v>
      </c>
    </row>
    <row r="11" spans="1:4" s="5" customFormat="1" ht="18.75" customHeight="1">
      <c r="A11" s="40"/>
      <c r="B11" s="19" t="s">
        <v>2</v>
      </c>
      <c r="C11" s="3">
        <f>C10/C7/12</f>
        <v>0.37788</v>
      </c>
      <c r="D11" s="3">
        <f>D10/D7/12</f>
        <v>0.37787999999999994</v>
      </c>
    </row>
    <row r="12" spans="1:4" s="5" customFormat="1" ht="18.75" customHeight="1" thickBot="1">
      <c r="A12" s="41"/>
      <c r="B12" s="20" t="s">
        <v>0</v>
      </c>
      <c r="C12" s="13" t="s">
        <v>14</v>
      </c>
      <c r="D12" s="13" t="s">
        <v>14</v>
      </c>
    </row>
    <row r="13" spans="1:4" s="5" customFormat="1" ht="18.75" customHeight="1" thickTop="1">
      <c r="A13" s="39" t="s">
        <v>16</v>
      </c>
      <c r="B13" s="25" t="s">
        <v>4</v>
      </c>
      <c r="C13" s="26">
        <f>C8*10%/10</f>
        <v>53.513</v>
      </c>
      <c r="D13" s="26">
        <f>D8*10%/10</f>
        <v>39.223</v>
      </c>
    </row>
    <row r="14" spans="1:4" s="5" customFormat="1" ht="18.75" customHeight="1">
      <c r="A14" s="40"/>
      <c r="B14" s="19" t="s">
        <v>13</v>
      </c>
      <c r="C14" s="3">
        <f>2281.73*C13</f>
        <v>122102.21749</v>
      </c>
      <c r="D14" s="3">
        <f>2281.73*D13</f>
        <v>89496.29579</v>
      </c>
    </row>
    <row r="15" spans="1:4" s="5" customFormat="1" ht="18.75" customHeight="1">
      <c r="A15" s="40"/>
      <c r="B15" s="19" t="s">
        <v>2</v>
      </c>
      <c r="C15" s="3">
        <f>C14/C7/12</f>
        <v>1.9014416666666667</v>
      </c>
      <c r="D15" s="3">
        <f>D14/D7/12</f>
        <v>1.9014416666666667</v>
      </c>
    </row>
    <row r="16" spans="1:4" s="5" customFormat="1" ht="18.75" customHeight="1" thickBot="1">
      <c r="A16" s="41"/>
      <c r="B16" s="20" t="s">
        <v>0</v>
      </c>
      <c r="C16" s="13" t="s">
        <v>14</v>
      </c>
      <c r="D16" s="13" t="s">
        <v>14</v>
      </c>
    </row>
    <row r="17" spans="1:4" s="27" customFormat="1" ht="18.75" customHeight="1" thickTop="1">
      <c r="A17" s="39" t="s">
        <v>17</v>
      </c>
      <c r="B17" s="21" t="s">
        <v>11</v>
      </c>
      <c r="C17" s="35" t="s">
        <v>30</v>
      </c>
      <c r="D17" s="35" t="s">
        <v>29</v>
      </c>
    </row>
    <row r="18" spans="1:4" s="5" customFormat="1" ht="18.75" customHeight="1">
      <c r="A18" s="40"/>
      <c r="B18" s="22" t="s">
        <v>4</v>
      </c>
      <c r="C18" s="14">
        <f>C17*0.07</f>
        <v>157.297</v>
      </c>
      <c r="D18" s="14">
        <f>D17*0.07</f>
        <v>95.872</v>
      </c>
    </row>
    <row r="19" spans="1:4" s="5" customFormat="1" ht="18.75" customHeight="1">
      <c r="A19" s="40"/>
      <c r="B19" s="19" t="s">
        <v>13</v>
      </c>
      <c r="C19" s="2">
        <f>445.14*C18</f>
        <v>70019.18658</v>
      </c>
      <c r="D19" s="2">
        <f>445.14*D18</f>
        <v>42676.46208</v>
      </c>
    </row>
    <row r="20" spans="1:4" s="5" customFormat="1" ht="18.75" customHeight="1">
      <c r="A20" s="40"/>
      <c r="B20" s="19" t="s">
        <v>2</v>
      </c>
      <c r="C20" s="3">
        <f>C19/C7/12</f>
        <v>1.0903765841944948</v>
      </c>
      <c r="D20" s="3">
        <f>D19/D7/12</f>
        <v>0.906705718583484</v>
      </c>
    </row>
    <row r="21" spans="1:4" s="5" customFormat="1" ht="18.75" customHeight="1" thickBot="1">
      <c r="A21" s="41"/>
      <c r="B21" s="20" t="s">
        <v>0</v>
      </c>
      <c r="C21" s="13" t="s">
        <v>14</v>
      </c>
      <c r="D21" s="13" t="s">
        <v>14</v>
      </c>
    </row>
    <row r="22" spans="1:4" s="5" customFormat="1" ht="18.75" customHeight="1" thickTop="1">
      <c r="A22" s="42" t="s">
        <v>24</v>
      </c>
      <c r="B22" s="31" t="s">
        <v>13</v>
      </c>
      <c r="C22" s="32">
        <v>25000</v>
      </c>
      <c r="D22" s="32">
        <v>25000</v>
      </c>
    </row>
    <row r="23" spans="1:4" s="5" customFormat="1" ht="18.75" customHeight="1">
      <c r="A23" s="43"/>
      <c r="B23" s="31" t="s">
        <v>2</v>
      </c>
      <c r="C23" s="32">
        <f>C22/C7/24</f>
        <v>0.19465675007319094</v>
      </c>
      <c r="D23" s="32">
        <f>D22/D7/24</f>
        <v>0.26557547017481237</v>
      </c>
    </row>
    <row r="24" spans="1:4" s="5" customFormat="1" ht="18.75" customHeight="1" thickBot="1">
      <c r="A24" s="44"/>
      <c r="B24" s="33" t="s">
        <v>0</v>
      </c>
      <c r="C24" s="34" t="s">
        <v>25</v>
      </c>
      <c r="D24" s="34" t="s">
        <v>25</v>
      </c>
    </row>
    <row r="25" spans="1:4" s="5" customFormat="1" ht="18.75" customHeight="1" thickTop="1">
      <c r="A25" s="39" t="s">
        <v>18</v>
      </c>
      <c r="B25" s="18" t="s">
        <v>5</v>
      </c>
      <c r="C25" s="15">
        <f>C8*0.7%</f>
        <v>37.4591</v>
      </c>
      <c r="D25" s="15">
        <f>D8*0.7%</f>
        <v>27.4561</v>
      </c>
    </row>
    <row r="26" spans="1:4" s="5" customFormat="1" ht="18.75" customHeight="1">
      <c r="A26" s="40"/>
      <c r="B26" s="19" t="s">
        <v>13</v>
      </c>
      <c r="C26" s="14">
        <f>45.32*C25</f>
        <v>1697.646412</v>
      </c>
      <c r="D26" s="14">
        <f>45.32*D25</f>
        <v>1244.310452</v>
      </c>
    </row>
    <row r="27" spans="1:4" s="5" customFormat="1" ht="18.75" customHeight="1">
      <c r="A27" s="40"/>
      <c r="B27" s="19" t="s">
        <v>2</v>
      </c>
      <c r="C27" s="14">
        <f>C26/C7/12</f>
        <v>0.026436666666666667</v>
      </c>
      <c r="D27" s="14">
        <f>D26/D7/12</f>
        <v>0.026436666666666664</v>
      </c>
    </row>
    <row r="28" spans="1:4" s="5" customFormat="1" ht="18.75" customHeight="1" thickBot="1">
      <c r="A28" s="41"/>
      <c r="B28" s="20" t="s">
        <v>0</v>
      </c>
      <c r="C28" s="13" t="s">
        <v>14</v>
      </c>
      <c r="D28" s="13" t="s">
        <v>14</v>
      </c>
    </row>
    <row r="29" spans="1:4" s="27" customFormat="1" ht="18.75" customHeight="1" thickTop="1">
      <c r="A29" s="39" t="s">
        <v>19</v>
      </c>
      <c r="B29" s="21" t="s">
        <v>15</v>
      </c>
      <c r="C29" s="28" t="s">
        <v>21</v>
      </c>
      <c r="D29" s="28" t="s">
        <v>21</v>
      </c>
    </row>
    <row r="30" spans="1:4" s="5" customFormat="1" ht="18.75" customHeight="1">
      <c r="A30" s="40"/>
      <c r="B30" s="23" t="s">
        <v>4</v>
      </c>
      <c r="C30" s="4">
        <f>C29*8%</f>
        <v>0</v>
      </c>
      <c r="D30" s="4">
        <f>D29*8%</f>
        <v>0</v>
      </c>
    </row>
    <row r="31" spans="1:4" s="5" customFormat="1" ht="18.75" customHeight="1">
      <c r="A31" s="40"/>
      <c r="B31" s="24" t="s">
        <v>1</v>
      </c>
      <c r="C31" s="2">
        <f>C30*1209.48</f>
        <v>0</v>
      </c>
      <c r="D31" s="2">
        <f>D30*1209.48</f>
        <v>0</v>
      </c>
    </row>
    <row r="32" spans="1:4" s="5" customFormat="1" ht="18.75" customHeight="1">
      <c r="A32" s="40"/>
      <c r="B32" s="24" t="s">
        <v>2</v>
      </c>
      <c r="C32" s="3">
        <f>C31/C7</f>
        <v>0</v>
      </c>
      <c r="D32" s="3">
        <f>D31/D7</f>
        <v>0</v>
      </c>
    </row>
    <row r="33" spans="1:4" s="5" customFormat="1" ht="18.75" customHeight="1" thickBot="1">
      <c r="A33" s="41"/>
      <c r="B33" s="20" t="s">
        <v>0</v>
      </c>
      <c r="C33" s="13" t="s">
        <v>14</v>
      </c>
      <c r="D33" s="13" t="s">
        <v>14</v>
      </c>
    </row>
    <row r="34" spans="1:4" s="10" customFormat="1" ht="18.75" customHeight="1" thickTop="1">
      <c r="A34" s="45" t="s">
        <v>12</v>
      </c>
      <c r="B34" s="46"/>
      <c r="C34" s="16">
        <f>C10+C14+C19+C22+C26+C31</f>
        <v>243084.84141</v>
      </c>
      <c r="D34" s="16">
        <f>D10+D14+D19+D22+D26+D31</f>
        <v>176202.97301000002</v>
      </c>
    </row>
    <row r="35" s="10" customFormat="1" ht="13.5" customHeight="1"/>
    <row r="36" spans="3:4" s="10" customFormat="1" ht="13.5" customHeight="1">
      <c r="C36" s="17">
        <f>C27+C23+C20+C15+C11</f>
        <v>3.590791667601019</v>
      </c>
      <c r="D36" s="17">
        <f>D27+D23+D20+D15+D11</f>
        <v>3.47803952209163</v>
      </c>
    </row>
    <row r="37" s="29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5">
    <mergeCell ref="A34:B34"/>
    <mergeCell ref="A25:A28"/>
    <mergeCell ref="C2:F2"/>
    <mergeCell ref="B5:B6"/>
    <mergeCell ref="A5:A6"/>
    <mergeCell ref="C5:C6"/>
    <mergeCell ref="D5:D6"/>
    <mergeCell ref="A9:A12"/>
    <mergeCell ref="A13:A16"/>
    <mergeCell ref="C1:F1"/>
    <mergeCell ref="A3:B3"/>
    <mergeCell ref="A4:B4"/>
    <mergeCell ref="A17:A21"/>
    <mergeCell ref="A22:A24"/>
    <mergeCell ref="A29:A33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2017-12-22T07:58:12Z</dcterms:modified>
  <cp:category/>
  <cp:version/>
  <cp:contentType/>
  <cp:contentStatus/>
</cp:coreProperties>
</file>